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Chaicoj\Documentos\"/>
    </mc:Choice>
  </mc:AlternateContent>
  <bookViews>
    <workbookView xWindow="240" yWindow="75" windowWidth="20115" windowHeight="7995"/>
  </bookViews>
  <sheets>
    <sheet name="CP" sheetId="4" r:id="rId1"/>
    <sheet name="ER" sheetId="1" r:id="rId2"/>
    <sheet name="BG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E45" i="2" l="1"/>
  <c r="E42" i="2"/>
  <c r="D27" i="2"/>
  <c r="D25" i="2"/>
  <c r="E45" i="1"/>
  <c r="D45" i="1"/>
  <c r="D42" i="1"/>
  <c r="D33" i="1"/>
  <c r="D22" i="1"/>
  <c r="E24" i="4"/>
  <c r="D10" i="1" l="1"/>
  <c r="E12" i="1" s="1"/>
  <c r="D9" i="4"/>
  <c r="D10" i="4" s="1"/>
  <c r="D12" i="4" s="1"/>
  <c r="E14" i="4" s="1"/>
  <c r="C7" i="4"/>
  <c r="D50" i="2"/>
  <c r="D51" i="2" s="1"/>
  <c r="E53" i="2" s="1"/>
  <c r="D29" i="2"/>
  <c r="D23" i="2"/>
  <c r="D21" i="2"/>
  <c r="D19" i="2"/>
  <c r="D7" i="2"/>
  <c r="E16" i="2" s="1"/>
  <c r="E38" i="1"/>
  <c r="E33" i="1"/>
  <c r="E6" i="1"/>
  <c r="E30" i="2" l="1"/>
  <c r="E46" i="2"/>
  <c r="E54" i="2" s="1"/>
  <c r="E13" i="1"/>
  <c r="E34" i="1" s="1"/>
  <c r="E39" i="1" s="1"/>
  <c r="E46" i="1" s="1"/>
  <c r="E25" i="4"/>
  <c r="E27" i="4" s="1"/>
  <c r="E29" i="4" s="1"/>
  <c r="E31" i="2"/>
</calcChain>
</file>

<file path=xl/sharedStrings.xml><?xml version="1.0" encoding="utf-8"?>
<sst xmlns="http://schemas.openxmlformats.org/spreadsheetml/2006/main" count="166" uniqueCount="133">
  <si>
    <t>INGRESOS DE OPERACIÓN</t>
  </si>
  <si>
    <t>Ventas Brutas</t>
  </si>
  <si>
    <t>Dev. Y Reb. S/Ventas</t>
  </si>
  <si>
    <t>COSTO DE VENTAS</t>
  </si>
  <si>
    <t>Costo de Ventas</t>
  </si>
  <si>
    <t>Margen Bruto</t>
  </si>
  <si>
    <t>GASTOS DE OPERACIÓN</t>
  </si>
  <si>
    <t>Gastos de Distribución</t>
  </si>
  <si>
    <t>Sueldos Sala de Ventas</t>
  </si>
  <si>
    <t>Bonifición Incentivo Sala de Ventas</t>
  </si>
  <si>
    <t>Cuotas Patronales Sala de Ventas</t>
  </si>
  <si>
    <t>Gastos de Administración</t>
  </si>
  <si>
    <t>Sueldos Administración</t>
  </si>
  <si>
    <t>Bonificación Incentivo Administración</t>
  </si>
  <si>
    <t>Cuotas Patronales Administración</t>
  </si>
  <si>
    <t>GASTOS FINANCIEROS</t>
  </si>
  <si>
    <t>Interés Gasto</t>
  </si>
  <si>
    <t>INGRESOS FINANCIEROS</t>
  </si>
  <si>
    <t>Interés Percibido</t>
  </si>
  <si>
    <t>OTROS GASTOS</t>
  </si>
  <si>
    <t>Donativos</t>
  </si>
  <si>
    <t>OTROS INGRESOS</t>
  </si>
  <si>
    <t>Ganancia de Capital</t>
  </si>
  <si>
    <t>(-)</t>
  </si>
  <si>
    <t>(+)</t>
  </si>
  <si>
    <t>Ventas Netas</t>
  </si>
  <si>
    <t>Sub-Total</t>
  </si>
  <si>
    <t>Ganancia Pre-Impuesto</t>
  </si>
  <si>
    <t>Ganancia en Operación</t>
  </si>
  <si>
    <t>Guatemala 31 de Diciembre de 201</t>
  </si>
  <si>
    <t>Representante Legal</t>
  </si>
  <si>
    <t>Martín Machón</t>
  </si>
  <si>
    <t>_____________________________</t>
  </si>
  <si>
    <t>Jorge Rojas</t>
  </si>
  <si>
    <t>Perito Contador Reg. 2277</t>
  </si>
  <si>
    <t>________________________</t>
  </si>
  <si>
    <t>ACTIVO</t>
  </si>
  <si>
    <t>Corriente</t>
  </si>
  <si>
    <t>Caja y Bancos</t>
  </si>
  <si>
    <t>Clientes</t>
  </si>
  <si>
    <t>Estimación para Cuentas Incobrables</t>
  </si>
  <si>
    <t>Papelería y Útiles</t>
  </si>
  <si>
    <t>No Corriente</t>
  </si>
  <si>
    <t>Mobiliario y Equipo</t>
  </si>
  <si>
    <t>Dep. Ada. Mobiliario y Equipo</t>
  </si>
  <si>
    <t>Gastos de Organización</t>
  </si>
  <si>
    <t>Dep. Ada. Gastos de Organización</t>
  </si>
  <si>
    <t>Inversiones en Valore a Largo Plazo</t>
  </si>
  <si>
    <t>PASIVO</t>
  </si>
  <si>
    <t>Proveedores</t>
  </si>
  <si>
    <t>IVA por Pagar</t>
  </si>
  <si>
    <t>Documentos por Pagar a Corto Plazo</t>
  </si>
  <si>
    <t>ISR por Pagar</t>
  </si>
  <si>
    <t>Documentos por Pagar a Largo Plazo</t>
  </si>
  <si>
    <t>Préstamos Bancarios</t>
  </si>
  <si>
    <t>Suma de Activo</t>
  </si>
  <si>
    <t>Suma de Pasivo</t>
  </si>
  <si>
    <t>PATRIMONIO NETO Y PASIVO</t>
  </si>
  <si>
    <t>Reserva Legal</t>
  </si>
  <si>
    <t>Capital Autorizado</t>
  </si>
  <si>
    <t>Acciones por Suscribir</t>
  </si>
  <si>
    <t>Suscriptores de Acciones</t>
  </si>
  <si>
    <t>Capital Pagado</t>
  </si>
  <si>
    <t>Ganancia Después del Impuesto y Reserva</t>
  </si>
  <si>
    <t>Suma del Patrimonio Neto y el Pasivo</t>
  </si>
  <si>
    <t>BALANCE GENERAL</t>
  </si>
  <si>
    <t>PATRIMONIO NETO</t>
  </si>
  <si>
    <t>Materia Prima</t>
  </si>
  <si>
    <t>Compras de Materia Prima</t>
  </si>
  <si>
    <t>Gastos sobre Compras de Materia Prima</t>
  </si>
  <si>
    <t>Compras Brutas de Materia Prima</t>
  </si>
  <si>
    <t>Dev. Y Reb. Sobre Compras de Materia Prima</t>
  </si>
  <si>
    <t>Compras Netas de Materia Prima</t>
  </si>
  <si>
    <t>Materia Prima Disponible</t>
  </si>
  <si>
    <t>Inventario Inicial de Materia Prima</t>
  </si>
  <si>
    <t>Inventario Final de Materia Prima</t>
  </si>
  <si>
    <t>Materia Prima Consumida o Empleada</t>
  </si>
  <si>
    <t>Mano de Obra Directa</t>
  </si>
  <si>
    <t>Costo Primo o Costo Primario</t>
  </si>
  <si>
    <t>Gastos de Fabricación o Carga Fabril</t>
  </si>
  <si>
    <t>Mano de Obra Indirecta</t>
  </si>
  <si>
    <t>Bonificación Incentivo Fábrica</t>
  </si>
  <si>
    <t>Cuotas Patronales Fábrica</t>
  </si>
  <si>
    <t>Depreciación Maquinaria</t>
  </si>
  <si>
    <t>Depreciación Mobiliario y Equipo Fábrica</t>
  </si>
  <si>
    <t>Prestaciones Laborales Fábrica</t>
  </si>
  <si>
    <t>Alquileres Fábrica</t>
  </si>
  <si>
    <t>Total de Cargos</t>
  </si>
  <si>
    <t>Inventario Inicial de Artículos en Proceso</t>
  </si>
  <si>
    <t>Inventario Final de Artículos en Proceso</t>
  </si>
  <si>
    <t>Costo de Fabricación</t>
  </si>
  <si>
    <t>Movimiento de Materia Prima</t>
  </si>
  <si>
    <t>ESTADO DE COSTO DE PRODUCCIÓN</t>
  </si>
  <si>
    <t>ESTADO DE RESULTADOS</t>
  </si>
  <si>
    <t>Inventario Inicial de Artículos Terminados</t>
  </si>
  <si>
    <t>Costo de Producción</t>
  </si>
  <si>
    <t>Artículos Disponibles</t>
  </si>
  <si>
    <t>Inventario Final de Artículos Terminados</t>
  </si>
  <si>
    <t>Artículos en Proceso</t>
  </si>
  <si>
    <t>Artículos Terminados</t>
  </si>
  <si>
    <t>Maquinaria</t>
  </si>
  <si>
    <t>Dep. Ada. Maquinaria</t>
  </si>
  <si>
    <t>Repuestos y Accesorios Consumidos</t>
  </si>
  <si>
    <t>Depreciación Herramientas</t>
  </si>
  <si>
    <t>Guatemala 31 de Diciembre de 2014</t>
  </si>
  <si>
    <t>Depreciación Mobiliario y Equipo S/Ventas</t>
  </si>
  <si>
    <t>Propaganda</t>
  </si>
  <si>
    <t>Alquileres Sala de Ventas</t>
  </si>
  <si>
    <t>Prestaciones Laborales S/Ventas</t>
  </si>
  <si>
    <t>Depreciación Mobiliario y Equipo Oficina</t>
  </si>
  <si>
    <t>Alquileres Administración</t>
  </si>
  <si>
    <t>Prestaciones Laborales Administración</t>
  </si>
  <si>
    <t>Amortización Gastos de Organización</t>
  </si>
  <si>
    <t>Amortización Marcas y Patentes</t>
  </si>
  <si>
    <t>Papelería y Útiles Consumidos</t>
  </si>
  <si>
    <t>Depreciación Sistemas Informáticos</t>
  </si>
  <si>
    <t>Impuesto Sobre la Renta</t>
  </si>
  <si>
    <t>Comisiones Percibidas</t>
  </si>
  <si>
    <t>Inversiones en Valore a Corto Plazo</t>
  </si>
  <si>
    <t>Repuestos y Accesorios</t>
  </si>
  <si>
    <t>Materia Prima en Aduana</t>
  </si>
  <si>
    <t>Documentos por Cobrar a Corto Plazo</t>
  </si>
  <si>
    <t>ISR Retenido por Acreditar Sobre Ventas</t>
  </si>
  <si>
    <t>Herramientas</t>
  </si>
  <si>
    <t>Dep. Ada. Herramientas</t>
  </si>
  <si>
    <t>Sistemas Informáticos</t>
  </si>
  <si>
    <t>Dep. Ada. Sistemas Informáticos</t>
  </si>
  <si>
    <t>Marcas y Patentes</t>
  </si>
  <si>
    <t>Dep. Ada. Marcas y Patentes</t>
  </si>
  <si>
    <t>ISR Retenido por Pagar Sobre Compras</t>
  </si>
  <si>
    <t>Préstamos Bancarios a Corto Plazo</t>
  </si>
  <si>
    <t>Comisiones Percibidas no Devengadas</t>
  </si>
  <si>
    <t>IGSS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</si>
</sst>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Q-100A]* #,##0.00_);_([$Q-100A]* \(#,##0.00\);_([$Q-10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 style="medium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3" xfId="0" applyBorder="1"/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4" fillId="0" borderId="4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3" xfId="1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0" fontId="0" fillId="0" borderId="6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zoomScale="120" zoomScaleNormal="120" workbookViewId="0">
      <selection activeCell="G9" sqref="G9"/>
    </sheetView>
  </sheetViews>
  <sheetFormatPr baseColWidth="10" defaultRowHeight="15" x14ac:dyDescent="0.25"/>
  <cols>
    <col min="1" max="1" width="7.7109375" customWidth="1"/>
    <col min="2" max="2" width="47.42578125" customWidth="1"/>
    <col min="3" max="4" width="14.42578125" customWidth="1"/>
    <col min="5" max="5" width="14.28515625" customWidth="1"/>
  </cols>
  <sheetData>
    <row r="2" spans="1:5" ht="15.75" thickBot="1" x14ac:dyDescent="0.3">
      <c r="A2" s="27" t="s">
        <v>92</v>
      </c>
      <c r="B2" s="27"/>
      <c r="C2" s="27"/>
      <c r="D2" s="27"/>
      <c r="E2" s="27"/>
    </row>
    <row r="3" spans="1:5" ht="15.75" thickTop="1" x14ac:dyDescent="0.25">
      <c r="A3" s="1"/>
      <c r="B3" s="2" t="s">
        <v>91</v>
      </c>
      <c r="C3" s="15"/>
      <c r="D3" s="15"/>
      <c r="E3" s="15"/>
    </row>
    <row r="4" spans="1:5" x14ac:dyDescent="0.25">
      <c r="A4" s="3"/>
      <c r="B4" s="3" t="s">
        <v>74</v>
      </c>
      <c r="C4" s="16"/>
      <c r="D4" s="16">
        <v>79060</v>
      </c>
      <c r="E4" s="16"/>
    </row>
    <row r="5" spans="1:5" x14ac:dyDescent="0.25">
      <c r="A5" s="3"/>
      <c r="B5" s="3" t="s">
        <v>68</v>
      </c>
      <c r="C5" s="16">
        <v>143860</v>
      </c>
      <c r="D5" s="16"/>
      <c r="E5" s="16"/>
    </row>
    <row r="6" spans="1:5" ht="15.75" thickBot="1" x14ac:dyDescent="0.3">
      <c r="A6" s="4" t="s">
        <v>24</v>
      </c>
      <c r="B6" s="3" t="s">
        <v>69</v>
      </c>
      <c r="C6" s="17">
        <v>8940</v>
      </c>
      <c r="D6" s="16"/>
      <c r="E6" s="16"/>
    </row>
    <row r="7" spans="1:5" x14ac:dyDescent="0.25">
      <c r="A7" s="4"/>
      <c r="B7" s="3" t="s">
        <v>70</v>
      </c>
      <c r="C7" s="16">
        <f>+C5+C6</f>
        <v>152800</v>
      </c>
      <c r="D7" s="16"/>
      <c r="E7" s="16"/>
    </row>
    <row r="8" spans="1:5" ht="15.75" thickBot="1" x14ac:dyDescent="0.3">
      <c r="A8" s="4" t="s">
        <v>23</v>
      </c>
      <c r="B8" s="3" t="s">
        <v>71</v>
      </c>
      <c r="C8" s="17">
        <v>5659</v>
      </c>
      <c r="D8" s="16"/>
      <c r="E8" s="16"/>
    </row>
    <row r="9" spans="1:5" ht="15.75" thickBot="1" x14ac:dyDescent="0.3">
      <c r="A9" s="4" t="s">
        <v>24</v>
      </c>
      <c r="B9" s="3" t="s">
        <v>72</v>
      </c>
      <c r="C9" s="16"/>
      <c r="D9" s="17">
        <f>+C7-C8</f>
        <v>147141</v>
      </c>
      <c r="E9" s="16"/>
    </row>
    <row r="10" spans="1:5" x14ac:dyDescent="0.25">
      <c r="A10" s="4"/>
      <c r="B10" s="3" t="s">
        <v>73</v>
      </c>
      <c r="C10" s="16"/>
      <c r="D10" s="16">
        <f>+D4+D9</f>
        <v>226201</v>
      </c>
      <c r="E10" s="16"/>
    </row>
    <row r="11" spans="1:5" ht="15.75" thickBot="1" x14ac:dyDescent="0.3">
      <c r="A11" s="4" t="s">
        <v>23</v>
      </c>
      <c r="B11" s="3" t="s">
        <v>75</v>
      </c>
      <c r="C11" s="16"/>
      <c r="D11" s="17">
        <v>63980</v>
      </c>
      <c r="E11" s="16"/>
    </row>
    <row r="12" spans="1:5" x14ac:dyDescent="0.25">
      <c r="A12" s="3"/>
      <c r="B12" s="3" t="s">
        <v>76</v>
      </c>
      <c r="C12" s="16"/>
      <c r="D12" s="16">
        <f>+D10-D11</f>
        <v>162221</v>
      </c>
      <c r="E12" s="16"/>
    </row>
    <row r="13" spans="1:5" ht="15.75" thickBot="1" x14ac:dyDescent="0.3">
      <c r="A13" s="4" t="s">
        <v>24</v>
      </c>
      <c r="B13" s="3" t="s">
        <v>77</v>
      </c>
      <c r="C13" s="16"/>
      <c r="D13" s="17">
        <v>103200</v>
      </c>
      <c r="E13" s="16"/>
    </row>
    <row r="14" spans="1:5" x14ac:dyDescent="0.25">
      <c r="A14" s="3"/>
      <c r="B14" s="3" t="s">
        <v>78</v>
      </c>
      <c r="C14" s="16"/>
      <c r="D14" s="16"/>
      <c r="E14" s="16">
        <f>+D12+D13</f>
        <v>265421</v>
      </c>
    </row>
    <row r="15" spans="1:5" x14ac:dyDescent="0.25">
      <c r="A15" s="3"/>
      <c r="B15" s="5" t="s">
        <v>79</v>
      </c>
      <c r="C15" s="16"/>
      <c r="D15" s="16"/>
      <c r="E15" s="16"/>
    </row>
    <row r="16" spans="1:5" x14ac:dyDescent="0.25">
      <c r="A16" s="3"/>
      <c r="B16" s="3" t="s">
        <v>80</v>
      </c>
      <c r="C16" s="16"/>
      <c r="D16" s="16">
        <v>88800</v>
      </c>
      <c r="E16" s="16"/>
    </row>
    <row r="17" spans="1:8" x14ac:dyDescent="0.25">
      <c r="A17" s="3"/>
      <c r="B17" s="3" t="s">
        <v>81</v>
      </c>
      <c r="C17" s="16"/>
      <c r="D17" s="16">
        <v>36000</v>
      </c>
      <c r="E17" s="16"/>
    </row>
    <row r="18" spans="1:8" x14ac:dyDescent="0.25">
      <c r="A18" s="3"/>
      <c r="B18" s="3" t="s">
        <v>82</v>
      </c>
      <c r="C18" s="16"/>
      <c r="D18" s="16">
        <v>24326.400000000001</v>
      </c>
      <c r="E18" s="16"/>
    </row>
    <row r="19" spans="1:8" x14ac:dyDescent="0.25">
      <c r="A19" s="3"/>
      <c r="B19" s="3" t="s">
        <v>83</v>
      </c>
      <c r="C19" s="16"/>
      <c r="D19" s="16">
        <v>78188.22</v>
      </c>
      <c r="E19" s="16"/>
    </row>
    <row r="20" spans="1:8" x14ac:dyDescent="0.25">
      <c r="A20" s="3"/>
      <c r="B20" s="3" t="s">
        <v>84</v>
      </c>
      <c r="C20" s="16"/>
      <c r="D20" s="16">
        <v>2242.48</v>
      </c>
      <c r="E20" s="16"/>
      <c r="H20" s="35"/>
    </row>
    <row r="21" spans="1:8" x14ac:dyDescent="0.25">
      <c r="A21" s="3"/>
      <c r="B21" s="3" t="s">
        <v>103</v>
      </c>
      <c r="C21" s="16"/>
      <c r="D21" s="16">
        <v>2606.88</v>
      </c>
      <c r="E21" s="16"/>
    </row>
    <row r="22" spans="1:8" x14ac:dyDescent="0.25">
      <c r="A22" s="3"/>
      <c r="B22" s="3" t="s">
        <v>85</v>
      </c>
      <c r="C22" s="16"/>
      <c r="D22" s="16">
        <v>32000</v>
      </c>
      <c r="E22" s="16"/>
    </row>
    <row r="23" spans="1:8" x14ac:dyDescent="0.25">
      <c r="A23" s="3"/>
      <c r="B23" s="3" t="s">
        <v>102</v>
      </c>
      <c r="C23" s="16"/>
      <c r="D23" s="16">
        <v>3750</v>
      </c>
      <c r="E23" s="16"/>
    </row>
    <row r="24" spans="1:8" ht="15.75" thickBot="1" x14ac:dyDescent="0.3">
      <c r="A24" s="3"/>
      <c r="B24" s="3" t="s">
        <v>86</v>
      </c>
      <c r="C24" s="16"/>
      <c r="D24" s="17">
        <v>20160</v>
      </c>
      <c r="E24" s="17">
        <f>+D24+D23+D22+D21+D20+D19+D18+D17+D16</f>
        <v>288073.98</v>
      </c>
    </row>
    <row r="25" spans="1:8" x14ac:dyDescent="0.25">
      <c r="A25" s="3"/>
      <c r="B25" s="3" t="s">
        <v>87</v>
      </c>
      <c r="C25" s="16"/>
      <c r="D25" s="16"/>
      <c r="E25" s="16">
        <f>+E14+E24</f>
        <v>553494.98</v>
      </c>
    </row>
    <row r="26" spans="1:8" ht="15.75" thickBot="1" x14ac:dyDescent="0.3">
      <c r="A26" s="4" t="s">
        <v>24</v>
      </c>
      <c r="B26" s="3" t="s">
        <v>88</v>
      </c>
      <c r="C26" s="16"/>
      <c r="D26" s="16"/>
      <c r="E26" s="17">
        <v>48675</v>
      </c>
    </row>
    <row r="27" spans="1:8" x14ac:dyDescent="0.25">
      <c r="A27" s="3"/>
      <c r="B27" s="3" t="s">
        <v>26</v>
      </c>
      <c r="C27" s="16"/>
      <c r="D27" s="16"/>
      <c r="E27" s="16">
        <f>+E25+E26</f>
        <v>602169.98</v>
      </c>
    </row>
    <row r="28" spans="1:8" ht="15.75" thickBot="1" x14ac:dyDescent="0.3">
      <c r="A28" s="4" t="s">
        <v>23</v>
      </c>
      <c r="B28" s="3" t="s">
        <v>89</v>
      </c>
      <c r="C28" s="16"/>
      <c r="D28" s="16"/>
      <c r="E28" s="17">
        <v>45390</v>
      </c>
    </row>
    <row r="29" spans="1:8" ht="15.75" thickBot="1" x14ac:dyDescent="0.3">
      <c r="A29" s="3"/>
      <c r="B29" s="3" t="s">
        <v>90</v>
      </c>
      <c r="C29" s="16"/>
      <c r="D29" s="16"/>
      <c r="E29" s="18">
        <f>+E27-E28</f>
        <v>556779.98</v>
      </c>
    </row>
    <row r="30" spans="1:8" ht="15.75" thickTop="1" x14ac:dyDescent="0.25">
      <c r="A30" s="3"/>
      <c r="B30" s="3"/>
      <c r="C30" s="16"/>
      <c r="D30" s="16"/>
      <c r="E30" s="16"/>
    </row>
    <row r="31" spans="1:8" x14ac:dyDescent="0.25">
      <c r="A31" s="3"/>
      <c r="B31" s="3"/>
      <c r="C31" s="16"/>
      <c r="D31" s="16"/>
      <c r="E31" s="16"/>
    </row>
    <row r="32" spans="1:8" x14ac:dyDescent="0.25">
      <c r="A32" s="3"/>
      <c r="B32" s="3"/>
      <c r="C32" s="16"/>
      <c r="D32" s="16"/>
      <c r="E32" s="16"/>
    </row>
    <row r="33" spans="1:5" x14ac:dyDescent="0.25">
      <c r="A33" s="3"/>
      <c r="B33" s="25" t="s">
        <v>104</v>
      </c>
      <c r="C33" s="25"/>
      <c r="D33" s="25"/>
      <c r="E33" s="25"/>
    </row>
    <row r="34" spans="1:5" x14ac:dyDescent="0.25">
      <c r="A34" s="3"/>
      <c r="B34" s="3"/>
      <c r="C34" s="10"/>
      <c r="D34" s="10"/>
      <c r="E34" s="10"/>
    </row>
    <row r="35" spans="1:5" x14ac:dyDescent="0.25">
      <c r="A35" s="3"/>
      <c r="B35" s="3"/>
      <c r="C35" s="10"/>
      <c r="D35" s="10"/>
      <c r="E35" s="10"/>
    </row>
    <row r="36" spans="1:5" x14ac:dyDescent="0.25">
      <c r="A36" s="3"/>
      <c r="B36" s="4" t="s">
        <v>32</v>
      </c>
      <c r="C36" s="10"/>
      <c r="D36" s="26" t="s">
        <v>35</v>
      </c>
      <c r="E36" s="26"/>
    </row>
    <row r="37" spans="1:5" x14ac:dyDescent="0.25">
      <c r="A37" s="3"/>
      <c r="B37" s="4" t="s">
        <v>31</v>
      </c>
      <c r="C37" s="10"/>
      <c r="D37" s="26" t="s">
        <v>33</v>
      </c>
      <c r="E37" s="26"/>
    </row>
    <row r="38" spans="1:5" x14ac:dyDescent="0.25">
      <c r="A38" s="3"/>
      <c r="B38" s="4" t="s">
        <v>30</v>
      </c>
      <c r="C38" s="10"/>
      <c r="D38" s="26" t="s">
        <v>34</v>
      </c>
      <c r="E38" s="26"/>
    </row>
    <row r="39" spans="1:5" ht="15.75" thickBot="1" x14ac:dyDescent="0.3">
      <c r="A39" s="7"/>
      <c r="B39" s="7"/>
      <c r="C39" s="14"/>
      <c r="D39" s="14"/>
      <c r="E39" s="14"/>
    </row>
    <row r="40" spans="1:5" ht="15.75" thickTop="1" x14ac:dyDescent="0.25"/>
  </sheetData>
  <mergeCells count="5">
    <mergeCell ref="B33:E33"/>
    <mergeCell ref="D36:E36"/>
    <mergeCell ref="D37:E37"/>
    <mergeCell ref="D38:E38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31" zoomScaleNormal="100" zoomScaleSheetLayoutView="100" workbookViewId="0">
      <selection activeCell="K41" sqref="K41"/>
    </sheetView>
  </sheetViews>
  <sheetFormatPr baseColWidth="10" defaultRowHeight="15" x14ac:dyDescent="0.25"/>
  <cols>
    <col min="1" max="1" width="6.42578125" customWidth="1"/>
    <col min="2" max="2" width="38.5703125" customWidth="1"/>
    <col min="3" max="3" width="17.85546875" customWidth="1"/>
    <col min="4" max="4" width="18.28515625" customWidth="1"/>
    <col min="5" max="5" width="18.85546875" customWidth="1"/>
  </cols>
  <sheetData>
    <row r="1" spans="1:9" x14ac:dyDescent="0.25">
      <c r="A1" s="30"/>
      <c r="B1" s="30"/>
      <c r="C1" s="30"/>
      <c r="D1" s="30"/>
      <c r="E1" s="30"/>
    </row>
    <row r="2" spans="1:9" ht="15.75" thickBot="1" x14ac:dyDescent="0.3">
      <c r="A2" s="31" t="s">
        <v>93</v>
      </c>
      <c r="B2" s="31"/>
      <c r="C2" s="31"/>
      <c r="D2" s="31"/>
      <c r="E2" s="31"/>
    </row>
    <row r="3" spans="1:9" ht="15.75" thickTop="1" x14ac:dyDescent="0.25">
      <c r="A3" s="1"/>
      <c r="B3" s="21" t="s">
        <v>0</v>
      </c>
      <c r="C3" s="9"/>
      <c r="D3" s="9"/>
      <c r="E3" s="9"/>
    </row>
    <row r="4" spans="1:9" x14ac:dyDescent="0.25">
      <c r="A4" s="3"/>
      <c r="B4" s="20" t="s">
        <v>1</v>
      </c>
      <c r="C4" s="10"/>
      <c r="D4" s="10"/>
      <c r="E4" s="10">
        <v>1270784.83</v>
      </c>
    </row>
    <row r="5" spans="1:9" ht="15.75" thickBot="1" x14ac:dyDescent="0.3">
      <c r="A5" s="4" t="s">
        <v>23</v>
      </c>
      <c r="B5" s="20" t="s">
        <v>2</v>
      </c>
      <c r="C5" s="10"/>
      <c r="D5" s="10"/>
      <c r="E5" s="11">
        <v>3874</v>
      </c>
    </row>
    <row r="6" spans="1:9" x14ac:dyDescent="0.25">
      <c r="A6" s="4"/>
      <c r="B6" s="20" t="s">
        <v>25</v>
      </c>
      <c r="C6" s="10"/>
      <c r="D6" s="10"/>
      <c r="E6" s="10">
        <f>+E4-E5</f>
        <v>1266910.83</v>
      </c>
    </row>
    <row r="7" spans="1:9" x14ac:dyDescent="0.25">
      <c r="A7" s="3"/>
      <c r="B7" s="22" t="s">
        <v>3</v>
      </c>
      <c r="C7" s="10"/>
      <c r="D7" s="10"/>
      <c r="E7" s="10"/>
    </row>
    <row r="8" spans="1:9" x14ac:dyDescent="0.25">
      <c r="A8" s="3"/>
      <c r="B8" s="20" t="s">
        <v>94</v>
      </c>
      <c r="C8" s="10"/>
      <c r="D8" s="10">
        <v>90128</v>
      </c>
      <c r="E8" s="10"/>
    </row>
    <row r="9" spans="1:9" x14ac:dyDescent="0.25">
      <c r="A9" s="4" t="s">
        <v>24</v>
      </c>
      <c r="B9" s="20" t="s">
        <v>95</v>
      </c>
      <c r="C9" s="10"/>
      <c r="D9" s="10">
        <v>556779.98</v>
      </c>
      <c r="E9" s="10"/>
    </row>
    <row r="10" spans="1:9" x14ac:dyDescent="0.25">
      <c r="A10" s="3"/>
      <c r="B10" s="20" t="s">
        <v>96</v>
      </c>
      <c r="C10" s="10"/>
      <c r="D10" s="10">
        <f>+D8+D9</f>
        <v>646907.98</v>
      </c>
      <c r="E10" s="10"/>
    </row>
    <row r="11" spans="1:9" ht="15.75" thickBot="1" x14ac:dyDescent="0.3">
      <c r="A11" s="4" t="s">
        <v>23</v>
      </c>
      <c r="B11" s="20" t="s">
        <v>97</v>
      </c>
      <c r="C11" s="10"/>
      <c r="D11" s="12">
        <v>88560</v>
      </c>
      <c r="E11" s="10"/>
      <c r="I11" s="8"/>
    </row>
    <row r="12" spans="1:9" ht="15.75" thickBot="1" x14ac:dyDescent="0.3">
      <c r="A12" s="3"/>
      <c r="B12" s="20" t="s">
        <v>4</v>
      </c>
      <c r="C12" s="10"/>
      <c r="D12" s="10"/>
      <c r="E12" s="12">
        <f>+D10-D11</f>
        <v>558347.98</v>
      </c>
    </row>
    <row r="13" spans="1:9" x14ac:dyDescent="0.25">
      <c r="A13" s="3"/>
      <c r="B13" s="20" t="s">
        <v>5</v>
      </c>
      <c r="C13" s="10"/>
      <c r="D13" s="10"/>
      <c r="E13" s="10">
        <f>+E6-E12</f>
        <v>708562.85000000009</v>
      </c>
    </row>
    <row r="14" spans="1:9" x14ac:dyDescent="0.25">
      <c r="A14" s="3"/>
      <c r="B14" s="22" t="s">
        <v>6</v>
      </c>
      <c r="C14" s="10"/>
      <c r="D14" s="10"/>
      <c r="E14" s="10"/>
    </row>
    <row r="15" spans="1:9" x14ac:dyDescent="0.25">
      <c r="A15" s="3"/>
      <c r="B15" s="23" t="s">
        <v>7</v>
      </c>
      <c r="C15" s="10"/>
      <c r="D15" s="10"/>
      <c r="E15" s="10"/>
    </row>
    <row r="16" spans="1:9" x14ac:dyDescent="0.25">
      <c r="A16" s="3"/>
      <c r="B16" s="20" t="s">
        <v>8</v>
      </c>
      <c r="C16" s="10">
        <v>93600</v>
      </c>
      <c r="D16" s="10"/>
      <c r="E16" s="10"/>
    </row>
    <row r="17" spans="1:5" x14ac:dyDescent="0.25">
      <c r="A17" s="3"/>
      <c r="B17" s="20" t="s">
        <v>9</v>
      </c>
      <c r="C17" s="10">
        <v>21000</v>
      </c>
      <c r="D17" s="10"/>
      <c r="E17" s="10"/>
    </row>
    <row r="18" spans="1:5" x14ac:dyDescent="0.25">
      <c r="A18" s="3"/>
      <c r="B18" s="20" t="s">
        <v>10</v>
      </c>
      <c r="C18" s="10">
        <v>11859.12</v>
      </c>
      <c r="D18" s="10"/>
      <c r="E18" s="10"/>
    </row>
    <row r="19" spans="1:5" x14ac:dyDescent="0.25">
      <c r="A19" s="3"/>
      <c r="B19" s="20" t="s">
        <v>105</v>
      </c>
      <c r="C19" s="10">
        <v>3587.98</v>
      </c>
      <c r="D19" s="10"/>
      <c r="E19" s="10"/>
    </row>
    <row r="20" spans="1:5" x14ac:dyDescent="0.25">
      <c r="A20" s="3"/>
      <c r="B20" s="20" t="s">
        <v>106</v>
      </c>
      <c r="C20" s="10">
        <v>15300</v>
      </c>
      <c r="D20" s="10"/>
      <c r="E20" s="10"/>
    </row>
    <row r="21" spans="1:5" x14ac:dyDescent="0.25">
      <c r="A21" s="3"/>
      <c r="B21" s="20" t="s">
        <v>107</v>
      </c>
      <c r="C21" s="10">
        <v>17640</v>
      </c>
      <c r="D21" s="10"/>
      <c r="E21" s="10"/>
    </row>
    <row r="22" spans="1:5" ht="15.75" thickBot="1" x14ac:dyDescent="0.3">
      <c r="A22" s="3"/>
      <c r="B22" s="20" t="s">
        <v>108</v>
      </c>
      <c r="C22" s="12">
        <v>15600</v>
      </c>
      <c r="D22" s="10">
        <f>+C22+C21+C20+C19+C18+C17+C16</f>
        <v>178587.1</v>
      </c>
      <c r="E22" s="10"/>
    </row>
    <row r="23" spans="1:5" x14ac:dyDescent="0.25">
      <c r="A23" s="3"/>
      <c r="B23" s="23" t="s">
        <v>11</v>
      </c>
      <c r="C23" s="10"/>
      <c r="D23" s="10"/>
      <c r="E23" s="10"/>
    </row>
    <row r="24" spans="1:5" x14ac:dyDescent="0.25">
      <c r="A24" s="3"/>
      <c r="B24" s="20" t="s">
        <v>12</v>
      </c>
      <c r="C24" s="10">
        <v>126000</v>
      </c>
      <c r="D24" s="10"/>
      <c r="E24" s="10"/>
    </row>
    <row r="25" spans="1:5" x14ac:dyDescent="0.25">
      <c r="A25" s="3"/>
      <c r="B25" s="20" t="s">
        <v>13</v>
      </c>
      <c r="C25" s="10">
        <v>24000</v>
      </c>
      <c r="D25" s="10"/>
      <c r="E25" s="10"/>
    </row>
    <row r="26" spans="1:5" x14ac:dyDescent="0.25">
      <c r="A26" s="3"/>
      <c r="B26" s="20" t="s">
        <v>14</v>
      </c>
      <c r="C26" s="10">
        <v>15964.2</v>
      </c>
      <c r="D26" s="10"/>
      <c r="E26" s="10"/>
    </row>
    <row r="27" spans="1:5" x14ac:dyDescent="0.25">
      <c r="A27" s="3"/>
      <c r="B27" s="20" t="s">
        <v>109</v>
      </c>
      <c r="C27" s="10">
        <v>3139.48</v>
      </c>
      <c r="D27" s="10"/>
      <c r="E27" s="10"/>
    </row>
    <row r="28" spans="1:5" x14ac:dyDescent="0.25">
      <c r="A28" s="3"/>
      <c r="B28" s="20" t="s">
        <v>110</v>
      </c>
      <c r="C28" s="10">
        <v>12600</v>
      </c>
      <c r="D28" s="10"/>
      <c r="E28" s="10"/>
    </row>
    <row r="29" spans="1:5" x14ac:dyDescent="0.25">
      <c r="A29" s="3"/>
      <c r="B29" s="20" t="s">
        <v>111</v>
      </c>
      <c r="C29" s="10">
        <v>21000</v>
      </c>
      <c r="D29" s="10"/>
      <c r="E29" s="10"/>
    </row>
    <row r="30" spans="1:5" x14ac:dyDescent="0.25">
      <c r="A30" s="3"/>
      <c r="B30" s="20" t="s">
        <v>115</v>
      </c>
      <c r="C30" s="10">
        <v>11237.28</v>
      </c>
      <c r="D30" s="10"/>
      <c r="E30" s="10"/>
    </row>
    <row r="31" spans="1:5" x14ac:dyDescent="0.25">
      <c r="A31" s="3"/>
      <c r="B31" s="20" t="s">
        <v>112</v>
      </c>
      <c r="C31" s="10">
        <v>3156</v>
      </c>
      <c r="D31" s="10"/>
      <c r="E31" s="10"/>
    </row>
    <row r="32" spans="1:5" x14ac:dyDescent="0.25">
      <c r="A32" s="3"/>
      <c r="B32" s="20" t="s">
        <v>113</v>
      </c>
      <c r="C32" s="10">
        <v>4134</v>
      </c>
      <c r="D32" s="10"/>
      <c r="E32" s="10"/>
    </row>
    <row r="33" spans="1:5" ht="15.75" thickBot="1" x14ac:dyDescent="0.3">
      <c r="A33" s="3"/>
      <c r="B33" s="20" t="s">
        <v>114</v>
      </c>
      <c r="C33" s="12">
        <v>2198</v>
      </c>
      <c r="D33" s="12">
        <f>+C24+C25+C26+C27+C28+C29+C30+C31+C32+C33</f>
        <v>223428.96000000002</v>
      </c>
      <c r="E33" s="12">
        <f>+D22+D33</f>
        <v>402016.06000000006</v>
      </c>
    </row>
    <row r="34" spans="1:5" x14ac:dyDescent="0.25">
      <c r="A34" s="3"/>
      <c r="B34" s="20" t="s">
        <v>28</v>
      </c>
      <c r="C34" s="10"/>
      <c r="D34" s="10"/>
      <c r="E34" s="10">
        <f>+E13-E33</f>
        <v>306546.79000000004</v>
      </c>
    </row>
    <row r="35" spans="1:5" x14ac:dyDescent="0.25">
      <c r="A35" s="3"/>
      <c r="B35" s="22" t="s">
        <v>15</v>
      </c>
      <c r="C35" s="10"/>
      <c r="D35" s="10"/>
      <c r="E35" s="10"/>
    </row>
    <row r="36" spans="1:5" x14ac:dyDescent="0.25">
      <c r="A36" s="3"/>
      <c r="B36" s="20" t="s">
        <v>16</v>
      </c>
      <c r="C36" s="10"/>
      <c r="D36" s="10">
        <v>17854</v>
      </c>
      <c r="E36" s="10"/>
    </row>
    <row r="37" spans="1:5" x14ac:dyDescent="0.25">
      <c r="A37" s="3"/>
      <c r="B37" s="22" t="s">
        <v>17</v>
      </c>
      <c r="C37" s="10"/>
      <c r="D37" s="10"/>
      <c r="E37" s="10"/>
    </row>
    <row r="38" spans="1:5" ht="15.75" thickBot="1" x14ac:dyDescent="0.3">
      <c r="A38" s="3"/>
      <c r="B38" s="20" t="s">
        <v>18</v>
      </c>
      <c r="C38" s="10"/>
      <c r="D38" s="12">
        <v>21684.93</v>
      </c>
      <c r="E38" s="12">
        <f>+D36-D38</f>
        <v>-3830.9300000000003</v>
      </c>
    </row>
    <row r="39" spans="1:5" x14ac:dyDescent="0.25">
      <c r="A39" s="3"/>
      <c r="B39" s="20" t="s">
        <v>26</v>
      </c>
      <c r="C39" s="10"/>
      <c r="D39" s="10"/>
      <c r="E39" s="10">
        <f>+E34-E38</f>
        <v>310377.72000000003</v>
      </c>
    </row>
    <row r="40" spans="1:5" x14ac:dyDescent="0.25">
      <c r="A40" s="3"/>
      <c r="B40" s="22" t="s">
        <v>19</v>
      </c>
      <c r="C40" s="10"/>
      <c r="D40" s="10"/>
      <c r="E40" s="10"/>
    </row>
    <row r="41" spans="1:5" x14ac:dyDescent="0.25">
      <c r="A41" s="3"/>
      <c r="B41" s="20" t="s">
        <v>20</v>
      </c>
      <c r="C41" s="10">
        <v>10000</v>
      </c>
      <c r="D41" s="10"/>
      <c r="E41" s="10"/>
    </row>
    <row r="42" spans="1:5" ht="15.75" thickBot="1" x14ac:dyDescent="0.3">
      <c r="A42" s="3"/>
      <c r="B42" s="20" t="s">
        <v>116</v>
      </c>
      <c r="C42" s="12">
        <v>64210.54</v>
      </c>
      <c r="D42" s="10">
        <f>+C41+C42</f>
        <v>74210.540000000008</v>
      </c>
      <c r="E42" s="10"/>
    </row>
    <row r="43" spans="1:5" x14ac:dyDescent="0.25">
      <c r="A43" s="3"/>
      <c r="B43" s="22" t="s">
        <v>21</v>
      </c>
      <c r="C43" s="10"/>
      <c r="D43" s="10"/>
      <c r="E43" s="10"/>
    </row>
    <row r="44" spans="1:5" x14ac:dyDescent="0.25">
      <c r="A44" s="3"/>
      <c r="B44" s="36" t="s">
        <v>117</v>
      </c>
      <c r="C44" s="10">
        <v>5340</v>
      </c>
      <c r="D44" s="10"/>
      <c r="E44" s="10"/>
    </row>
    <row r="45" spans="1:5" ht="15.75" thickBot="1" x14ac:dyDescent="0.3">
      <c r="A45" s="3"/>
      <c r="B45" s="20" t="s">
        <v>22</v>
      </c>
      <c r="C45" s="12">
        <v>5980</v>
      </c>
      <c r="D45" s="12">
        <f>+C44+C45</f>
        <v>11320</v>
      </c>
      <c r="E45" s="12">
        <f>+D42-D45</f>
        <v>62890.540000000008</v>
      </c>
    </row>
    <row r="46" spans="1:5" ht="15.75" thickBot="1" x14ac:dyDescent="0.3">
      <c r="A46" s="3"/>
      <c r="B46" s="20" t="s">
        <v>27</v>
      </c>
      <c r="C46" s="10"/>
      <c r="D46" s="10"/>
      <c r="E46" s="13">
        <f>+E39-E45</f>
        <v>247487.18000000002</v>
      </c>
    </row>
    <row r="47" spans="1:5" ht="15.75" thickTop="1" x14ac:dyDescent="0.25">
      <c r="A47" s="3"/>
      <c r="B47" s="20"/>
      <c r="C47" s="10"/>
      <c r="D47" s="10"/>
      <c r="E47" s="10"/>
    </row>
    <row r="48" spans="1:5" x14ac:dyDescent="0.25">
      <c r="A48" s="3"/>
      <c r="B48" s="32" t="s">
        <v>29</v>
      </c>
      <c r="C48" s="33"/>
      <c r="D48" s="33"/>
      <c r="E48" s="34"/>
    </row>
    <row r="49" spans="1:5" x14ac:dyDescent="0.25">
      <c r="A49" s="3"/>
      <c r="B49" s="3"/>
      <c r="C49" s="10"/>
      <c r="D49" s="10"/>
      <c r="E49" s="10"/>
    </row>
    <row r="50" spans="1:5" x14ac:dyDescent="0.25">
      <c r="A50" s="3"/>
      <c r="B50" s="3"/>
      <c r="C50" s="10"/>
      <c r="D50" s="10"/>
      <c r="E50" s="10"/>
    </row>
    <row r="51" spans="1:5" x14ac:dyDescent="0.25">
      <c r="A51" s="3"/>
      <c r="B51" s="4" t="s">
        <v>32</v>
      </c>
      <c r="C51" s="10"/>
      <c r="D51" s="28" t="s">
        <v>35</v>
      </c>
      <c r="E51" s="29"/>
    </row>
    <row r="52" spans="1:5" x14ac:dyDescent="0.25">
      <c r="A52" s="3"/>
      <c r="B52" s="4" t="s">
        <v>31</v>
      </c>
      <c r="C52" s="10"/>
      <c r="D52" s="28" t="s">
        <v>33</v>
      </c>
      <c r="E52" s="29"/>
    </row>
    <row r="53" spans="1:5" x14ac:dyDescent="0.25">
      <c r="A53" s="3"/>
      <c r="B53" s="4" t="s">
        <v>30</v>
      </c>
      <c r="C53" s="10"/>
      <c r="D53" s="28" t="s">
        <v>34</v>
      </c>
      <c r="E53" s="29"/>
    </row>
    <row r="54" spans="1:5" ht="15.75" thickBot="1" x14ac:dyDescent="0.3">
      <c r="A54" s="7"/>
      <c r="B54" s="7"/>
      <c r="C54" s="14"/>
      <c r="D54" s="14"/>
      <c r="E54" s="14"/>
    </row>
    <row r="55" spans="1:5" ht="15.75" thickTop="1" x14ac:dyDescent="0.25"/>
  </sheetData>
  <mergeCells count="6">
    <mergeCell ref="D53:E53"/>
    <mergeCell ref="A1:E1"/>
    <mergeCell ref="A2:E2"/>
    <mergeCell ref="B48:E48"/>
    <mergeCell ref="D51:E51"/>
    <mergeCell ref="D52:E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34" zoomScale="120" zoomScaleNormal="100" zoomScaleSheetLayoutView="120" workbookViewId="0">
      <selection activeCell="G65" sqref="G65"/>
    </sheetView>
  </sheetViews>
  <sheetFormatPr baseColWidth="10" defaultRowHeight="15" x14ac:dyDescent="0.25"/>
  <cols>
    <col min="1" max="1" width="7" customWidth="1"/>
    <col min="2" max="2" width="40.5703125" customWidth="1"/>
    <col min="3" max="3" width="17.85546875" customWidth="1"/>
    <col min="4" max="4" width="18.5703125" customWidth="1"/>
    <col min="5" max="5" width="16.85546875" customWidth="1"/>
  </cols>
  <sheetData>
    <row r="1" spans="1:5" x14ac:dyDescent="0.25">
      <c r="A1" s="30"/>
      <c r="B1" s="30"/>
      <c r="C1" s="30"/>
      <c r="D1" s="30"/>
      <c r="E1" s="30"/>
    </row>
    <row r="2" spans="1:5" ht="15.75" thickBot="1" x14ac:dyDescent="0.3">
      <c r="A2" s="27" t="s">
        <v>65</v>
      </c>
      <c r="B2" s="27"/>
      <c r="C2" s="27"/>
      <c r="D2" s="27"/>
      <c r="E2" s="27"/>
    </row>
    <row r="3" spans="1:5" ht="15.75" thickTop="1" x14ac:dyDescent="0.25">
      <c r="A3" s="1"/>
      <c r="B3" s="2" t="s">
        <v>36</v>
      </c>
      <c r="C3" s="15"/>
      <c r="D3" s="15"/>
      <c r="E3" s="15"/>
    </row>
    <row r="4" spans="1:5" x14ac:dyDescent="0.25">
      <c r="A4" s="3"/>
      <c r="B4" s="6" t="s">
        <v>37</v>
      </c>
      <c r="C4" s="16"/>
      <c r="D4" s="16"/>
      <c r="E4" s="16"/>
    </row>
    <row r="5" spans="1:5" x14ac:dyDescent="0.25">
      <c r="A5" s="3"/>
      <c r="B5" s="3" t="s">
        <v>38</v>
      </c>
      <c r="C5" s="16"/>
      <c r="D5" s="16">
        <v>122477.7</v>
      </c>
      <c r="E5" s="16"/>
    </row>
    <row r="6" spans="1:5" x14ac:dyDescent="0.25">
      <c r="A6" s="3"/>
      <c r="B6" s="3" t="s">
        <v>39</v>
      </c>
      <c r="C6" s="16">
        <v>30750</v>
      </c>
      <c r="D6" s="16"/>
      <c r="E6" s="16"/>
    </row>
    <row r="7" spans="1:5" ht="15.75" thickBot="1" x14ac:dyDescent="0.3">
      <c r="A7" s="4" t="s">
        <v>23</v>
      </c>
      <c r="B7" s="3" t="s">
        <v>40</v>
      </c>
      <c r="C7" s="17">
        <v>1537.5</v>
      </c>
      <c r="D7" s="16">
        <f>+C6-C7</f>
        <v>29212.5</v>
      </c>
      <c r="E7" s="16"/>
    </row>
    <row r="8" spans="1:5" x14ac:dyDescent="0.25">
      <c r="A8" s="3"/>
      <c r="B8" s="3" t="s">
        <v>121</v>
      </c>
      <c r="C8" s="16"/>
      <c r="D8" s="16">
        <v>20500</v>
      </c>
      <c r="E8" s="16"/>
    </row>
    <row r="9" spans="1:5" x14ac:dyDescent="0.25">
      <c r="A9" s="3"/>
      <c r="B9" s="3" t="s">
        <v>122</v>
      </c>
      <c r="C9" s="16"/>
      <c r="D9" s="16">
        <v>9672</v>
      </c>
      <c r="E9" s="16"/>
    </row>
    <row r="10" spans="1:5" x14ac:dyDescent="0.25">
      <c r="A10" s="3"/>
      <c r="B10" s="3" t="s">
        <v>67</v>
      </c>
      <c r="C10" s="16"/>
      <c r="D10" s="16">
        <v>63980</v>
      </c>
      <c r="E10" s="16"/>
    </row>
    <row r="11" spans="1:5" x14ac:dyDescent="0.25">
      <c r="A11" s="3"/>
      <c r="B11" s="3" t="s">
        <v>98</v>
      </c>
      <c r="C11" s="16"/>
      <c r="D11" s="16">
        <v>45390</v>
      </c>
      <c r="E11" s="16"/>
    </row>
    <row r="12" spans="1:5" x14ac:dyDescent="0.25">
      <c r="A12" s="3"/>
      <c r="B12" s="3" t="s">
        <v>99</v>
      </c>
      <c r="C12" s="16"/>
      <c r="D12" s="16">
        <v>88560</v>
      </c>
      <c r="E12" s="16"/>
    </row>
    <row r="13" spans="1:5" x14ac:dyDescent="0.25">
      <c r="A13" s="3"/>
      <c r="B13" s="3" t="s">
        <v>120</v>
      </c>
      <c r="C13" s="16"/>
      <c r="D13" s="16">
        <v>28890</v>
      </c>
      <c r="E13" s="16"/>
    </row>
    <row r="14" spans="1:5" x14ac:dyDescent="0.25">
      <c r="A14" s="3"/>
      <c r="B14" s="3" t="s">
        <v>119</v>
      </c>
      <c r="C14" s="16"/>
      <c r="D14" s="16">
        <v>3290</v>
      </c>
      <c r="E14" s="16"/>
    </row>
    <row r="15" spans="1:5" x14ac:dyDescent="0.25">
      <c r="A15" s="3"/>
      <c r="B15" s="3" t="s">
        <v>41</v>
      </c>
      <c r="C15" s="16"/>
      <c r="D15" s="16">
        <v>2410</v>
      </c>
      <c r="E15" s="16"/>
    </row>
    <row r="16" spans="1:5" ht="15.75" thickBot="1" x14ac:dyDescent="0.3">
      <c r="A16" s="3"/>
      <c r="B16" s="3" t="s">
        <v>118</v>
      </c>
      <c r="C16" s="16"/>
      <c r="D16" s="17">
        <v>60000</v>
      </c>
      <c r="E16" s="16">
        <f>+D16+D15+D14+D13+D12+D11+D10+D9+D8+D7+D5</f>
        <v>474382.2</v>
      </c>
    </row>
    <row r="17" spans="1:5" x14ac:dyDescent="0.25">
      <c r="A17" s="3"/>
      <c r="B17" s="6" t="s">
        <v>42</v>
      </c>
      <c r="C17" s="16"/>
      <c r="D17" s="16"/>
      <c r="E17" s="16"/>
    </row>
    <row r="18" spans="1:5" x14ac:dyDescent="0.25">
      <c r="A18" s="3"/>
      <c r="B18" s="3" t="s">
        <v>100</v>
      </c>
      <c r="C18" s="16">
        <v>394890</v>
      </c>
      <c r="D18" s="16"/>
      <c r="E18" s="16"/>
    </row>
    <row r="19" spans="1:5" ht="15.75" thickBot="1" x14ac:dyDescent="0.3">
      <c r="A19" s="4" t="s">
        <v>23</v>
      </c>
      <c r="B19" s="3" t="s">
        <v>101</v>
      </c>
      <c r="C19" s="17">
        <v>156376.44</v>
      </c>
      <c r="D19" s="16">
        <f>+C18-C19</f>
        <v>238513.56</v>
      </c>
      <c r="E19" s="16"/>
    </row>
    <row r="20" spans="1:5" x14ac:dyDescent="0.25">
      <c r="A20" s="3"/>
      <c r="B20" s="3" t="s">
        <v>123</v>
      </c>
      <c r="C20" s="16">
        <v>10750</v>
      </c>
      <c r="D20" s="16"/>
      <c r="E20" s="16"/>
    </row>
    <row r="21" spans="1:5" ht="15.75" thickBot="1" x14ac:dyDescent="0.3">
      <c r="A21" s="4" t="s">
        <v>23</v>
      </c>
      <c r="B21" s="3" t="s">
        <v>124</v>
      </c>
      <c r="C21" s="17">
        <v>5213.76</v>
      </c>
      <c r="D21" s="16">
        <f>+C20-C21</f>
        <v>5536.24</v>
      </c>
      <c r="E21" s="16"/>
    </row>
    <row r="22" spans="1:5" x14ac:dyDescent="0.25">
      <c r="A22" s="3"/>
      <c r="B22" s="3" t="s">
        <v>43</v>
      </c>
      <c r="C22" s="16">
        <v>45765</v>
      </c>
      <c r="D22" s="16"/>
      <c r="E22" s="16"/>
    </row>
    <row r="23" spans="1:5" ht="15.75" thickBot="1" x14ac:dyDescent="0.3">
      <c r="A23" s="4" t="s">
        <v>23</v>
      </c>
      <c r="B23" s="3" t="s">
        <v>44</v>
      </c>
      <c r="C23" s="17">
        <v>17939.88</v>
      </c>
      <c r="D23" s="16">
        <f>+C22-C23</f>
        <v>27825.119999999999</v>
      </c>
      <c r="E23" s="16"/>
    </row>
    <row r="24" spans="1:5" x14ac:dyDescent="0.25">
      <c r="A24" s="3"/>
      <c r="B24" s="3" t="s">
        <v>125</v>
      </c>
      <c r="C24" s="16">
        <v>35120</v>
      </c>
      <c r="D24" s="16"/>
      <c r="E24" s="16"/>
    </row>
    <row r="25" spans="1:5" ht="15.75" thickBot="1" x14ac:dyDescent="0.3">
      <c r="A25" s="24" t="s">
        <v>23</v>
      </c>
      <c r="B25" s="3" t="s">
        <v>126</v>
      </c>
      <c r="C25" s="17">
        <v>22474.560000000001</v>
      </c>
      <c r="D25" s="16">
        <f>+C24-C25</f>
        <v>12645.439999999999</v>
      </c>
      <c r="E25" s="16"/>
    </row>
    <row r="26" spans="1:5" x14ac:dyDescent="0.25">
      <c r="A26" s="3"/>
      <c r="B26" s="3" t="s">
        <v>45</v>
      </c>
      <c r="C26" s="16">
        <v>15780</v>
      </c>
      <c r="D26" s="16"/>
      <c r="E26" s="16"/>
    </row>
    <row r="27" spans="1:5" ht="15.75" thickBot="1" x14ac:dyDescent="0.3">
      <c r="A27" s="24" t="s">
        <v>23</v>
      </c>
      <c r="B27" s="3" t="s">
        <v>46</v>
      </c>
      <c r="C27" s="17">
        <v>6312</v>
      </c>
      <c r="D27" s="16">
        <f>+C26-C27</f>
        <v>9468</v>
      </c>
      <c r="E27" s="16"/>
    </row>
    <row r="28" spans="1:5" x14ac:dyDescent="0.25">
      <c r="A28" s="3"/>
      <c r="B28" s="3" t="s">
        <v>127</v>
      </c>
      <c r="C28" s="16">
        <v>20670</v>
      </c>
      <c r="D28" s="16"/>
      <c r="E28" s="16"/>
    </row>
    <row r="29" spans="1:5" ht="15.75" thickBot="1" x14ac:dyDescent="0.3">
      <c r="A29" s="4" t="s">
        <v>23</v>
      </c>
      <c r="B29" s="3" t="s">
        <v>128</v>
      </c>
      <c r="C29" s="17">
        <v>8268</v>
      </c>
      <c r="D29" s="16">
        <f>+C28-C29</f>
        <v>12402</v>
      </c>
      <c r="E29" s="16"/>
    </row>
    <row r="30" spans="1:5" ht="15.75" thickBot="1" x14ac:dyDescent="0.3">
      <c r="A30" s="3"/>
      <c r="B30" s="3" t="s">
        <v>47</v>
      </c>
      <c r="C30" s="16"/>
      <c r="D30" s="17">
        <v>100000</v>
      </c>
      <c r="E30" s="17">
        <f>+D30+D29+D27+D25+D23+D21+D19</f>
        <v>406390.36</v>
      </c>
    </row>
    <row r="31" spans="1:5" ht="15.75" thickBot="1" x14ac:dyDescent="0.3">
      <c r="A31" s="3"/>
      <c r="B31" s="3" t="s">
        <v>55</v>
      </c>
      <c r="C31" s="16"/>
      <c r="D31" s="16"/>
      <c r="E31" s="18">
        <f>+E16+E30</f>
        <v>880772.56</v>
      </c>
    </row>
    <row r="32" spans="1:5" ht="15.75" thickTop="1" x14ac:dyDescent="0.25">
      <c r="A32" s="3"/>
      <c r="B32" s="5" t="s">
        <v>57</v>
      </c>
      <c r="C32" s="16"/>
      <c r="D32" s="16"/>
      <c r="E32" s="16"/>
    </row>
    <row r="33" spans="1:5" x14ac:dyDescent="0.25">
      <c r="A33" s="3"/>
      <c r="B33" s="5" t="s">
        <v>48</v>
      </c>
      <c r="C33" s="16"/>
      <c r="D33" s="16"/>
      <c r="E33" s="16"/>
    </row>
    <row r="34" spans="1:5" x14ac:dyDescent="0.25">
      <c r="A34" s="3"/>
      <c r="B34" s="6" t="s">
        <v>37</v>
      </c>
      <c r="C34" s="16"/>
      <c r="D34" s="16"/>
      <c r="E34" s="16"/>
    </row>
    <row r="35" spans="1:5" x14ac:dyDescent="0.25">
      <c r="A35" s="3"/>
      <c r="B35" s="3" t="s">
        <v>49</v>
      </c>
      <c r="C35" s="16"/>
      <c r="D35" s="16">
        <v>55690</v>
      </c>
      <c r="E35" s="16"/>
    </row>
    <row r="36" spans="1:5" x14ac:dyDescent="0.25">
      <c r="A36" s="3"/>
      <c r="B36" s="3" t="s">
        <v>50</v>
      </c>
      <c r="C36" s="16"/>
      <c r="D36" s="16">
        <v>6750</v>
      </c>
      <c r="E36" s="16"/>
    </row>
    <row r="37" spans="1:5" x14ac:dyDescent="0.25">
      <c r="A37" s="3"/>
      <c r="B37" s="3" t="s">
        <v>129</v>
      </c>
      <c r="C37" s="16"/>
      <c r="D37" s="16">
        <v>8925</v>
      </c>
      <c r="E37" s="16"/>
    </row>
    <row r="38" spans="1:5" x14ac:dyDescent="0.25">
      <c r="A38" s="3"/>
      <c r="B38" s="3" t="s">
        <v>51</v>
      </c>
      <c r="C38" s="16"/>
      <c r="D38" s="16">
        <v>18000</v>
      </c>
      <c r="E38" s="16"/>
    </row>
    <row r="39" spans="1:5" x14ac:dyDescent="0.25">
      <c r="A39" s="3"/>
      <c r="B39" s="3" t="s">
        <v>130</v>
      </c>
      <c r="C39" s="16"/>
      <c r="D39" s="16">
        <v>60000</v>
      </c>
      <c r="E39" s="16"/>
    </row>
    <row r="40" spans="1:5" x14ac:dyDescent="0.25">
      <c r="A40" s="3"/>
      <c r="B40" s="3" t="s">
        <v>52</v>
      </c>
      <c r="C40" s="16"/>
      <c r="D40" s="16">
        <v>5350.88</v>
      </c>
      <c r="E40" s="16"/>
    </row>
    <row r="41" spans="1:5" x14ac:dyDescent="0.25">
      <c r="A41" s="3"/>
      <c r="B41" s="3" t="s">
        <v>131</v>
      </c>
      <c r="C41" s="16"/>
      <c r="D41" s="16">
        <v>2180</v>
      </c>
      <c r="E41" s="16"/>
    </row>
    <row r="42" spans="1:5" ht="15.75" thickBot="1" x14ac:dyDescent="0.3">
      <c r="A42" s="4"/>
      <c r="B42" s="3" t="s">
        <v>132</v>
      </c>
      <c r="C42" s="17"/>
      <c r="D42" s="17">
        <v>6002.5</v>
      </c>
      <c r="E42" s="16">
        <f>+D42+D41+D40+D39+D38+D37+D36+D35</f>
        <v>162898.38</v>
      </c>
    </row>
    <row r="43" spans="1:5" x14ac:dyDescent="0.25">
      <c r="A43" s="3"/>
      <c r="B43" s="6" t="s">
        <v>42</v>
      </c>
      <c r="C43" s="16"/>
      <c r="D43" s="16"/>
      <c r="E43" s="16"/>
    </row>
    <row r="44" spans="1:5" x14ac:dyDescent="0.25">
      <c r="A44" s="3"/>
      <c r="B44" s="3" t="s">
        <v>53</v>
      </c>
      <c r="C44" s="16"/>
      <c r="D44" s="16">
        <v>28000</v>
      </c>
      <c r="E44" s="16"/>
    </row>
    <row r="45" spans="1:5" ht="15.75" thickBot="1" x14ac:dyDescent="0.3">
      <c r="A45" s="3"/>
      <c r="B45" s="3" t="s">
        <v>54</v>
      </c>
      <c r="C45" s="16"/>
      <c r="D45" s="17">
        <v>80000</v>
      </c>
      <c r="E45" s="17">
        <f>+D45+D44</f>
        <v>108000</v>
      </c>
    </row>
    <row r="46" spans="1:5" x14ac:dyDescent="0.25">
      <c r="A46" s="3"/>
      <c r="B46" s="3" t="s">
        <v>56</v>
      </c>
      <c r="C46" s="16"/>
      <c r="D46" s="16"/>
      <c r="E46" s="16">
        <f>+E42+E45</f>
        <v>270898.38</v>
      </c>
    </row>
    <row r="47" spans="1:5" x14ac:dyDescent="0.25">
      <c r="A47" s="3"/>
      <c r="B47" s="5" t="s">
        <v>66</v>
      </c>
      <c r="C47" s="16"/>
      <c r="D47" s="16"/>
      <c r="E47" s="16"/>
    </row>
    <row r="48" spans="1:5" x14ac:dyDescent="0.25">
      <c r="A48" s="3"/>
      <c r="B48" s="3" t="s">
        <v>59</v>
      </c>
      <c r="C48" s="16"/>
      <c r="D48" s="16">
        <v>400000</v>
      </c>
      <c r="E48" s="16"/>
    </row>
    <row r="49" spans="1:5" x14ac:dyDescent="0.25">
      <c r="A49" s="4" t="s">
        <v>23</v>
      </c>
      <c r="B49" s="3" t="s">
        <v>60</v>
      </c>
      <c r="C49" s="16">
        <v>40000</v>
      </c>
      <c r="D49" s="16"/>
      <c r="E49" s="16"/>
    </row>
    <row r="50" spans="1:5" ht="15.75" thickBot="1" x14ac:dyDescent="0.3">
      <c r="A50" s="4" t="s">
        <v>23</v>
      </c>
      <c r="B50" s="3" t="s">
        <v>61</v>
      </c>
      <c r="C50" s="17">
        <v>20000</v>
      </c>
      <c r="D50" s="17">
        <f>+C49+C50</f>
        <v>60000</v>
      </c>
      <c r="E50" s="16"/>
    </row>
    <row r="51" spans="1:5" x14ac:dyDescent="0.25">
      <c r="A51" s="3"/>
      <c r="B51" s="3" t="s">
        <v>62</v>
      </c>
      <c r="C51" s="16"/>
      <c r="D51" s="16">
        <f>+D48-D50</f>
        <v>340000</v>
      </c>
      <c r="E51" s="16"/>
    </row>
    <row r="52" spans="1:5" x14ac:dyDescent="0.25">
      <c r="A52" s="3"/>
      <c r="B52" s="3" t="s">
        <v>58</v>
      </c>
      <c r="C52" s="16"/>
      <c r="D52" s="16">
        <v>34761.360000000001</v>
      </c>
      <c r="E52" s="16"/>
    </row>
    <row r="53" spans="1:5" ht="15.75" thickBot="1" x14ac:dyDescent="0.3">
      <c r="A53" s="3"/>
      <c r="B53" s="3" t="s">
        <v>63</v>
      </c>
      <c r="C53" s="16"/>
      <c r="D53" s="17">
        <v>235112.82</v>
      </c>
      <c r="E53" s="17">
        <f>+D51+D52+D53</f>
        <v>609874.17999999993</v>
      </c>
    </row>
    <row r="54" spans="1:5" ht="15.75" thickBot="1" x14ac:dyDescent="0.3">
      <c r="A54" s="3"/>
      <c r="B54" s="3" t="s">
        <v>64</v>
      </c>
      <c r="C54" s="16"/>
      <c r="D54" s="16"/>
      <c r="E54" s="19">
        <f>+E46+E53</f>
        <v>880772.55999999994</v>
      </c>
    </row>
    <row r="55" spans="1:5" ht="15.75" thickTop="1" x14ac:dyDescent="0.25">
      <c r="A55" s="3"/>
      <c r="B55" s="3"/>
      <c r="C55" s="16"/>
      <c r="D55" s="16"/>
      <c r="E55" s="16"/>
    </row>
    <row r="56" spans="1:5" x14ac:dyDescent="0.25">
      <c r="A56" s="3"/>
      <c r="B56" s="3"/>
      <c r="C56" s="16"/>
      <c r="D56" s="16"/>
      <c r="E56" s="16"/>
    </row>
    <row r="57" spans="1:5" x14ac:dyDescent="0.25">
      <c r="A57" s="3"/>
      <c r="B57" s="25" t="s">
        <v>29</v>
      </c>
      <c r="C57" s="25"/>
      <c r="D57" s="25"/>
      <c r="E57" s="25"/>
    </row>
    <row r="58" spans="1:5" x14ac:dyDescent="0.25">
      <c r="A58" s="3"/>
      <c r="B58" s="3"/>
      <c r="C58" s="10"/>
      <c r="D58" s="10"/>
      <c r="E58" s="10"/>
    </row>
    <row r="59" spans="1:5" x14ac:dyDescent="0.25">
      <c r="A59" s="3"/>
      <c r="B59" s="3"/>
      <c r="C59" s="10"/>
      <c r="D59" s="10"/>
      <c r="E59" s="10"/>
    </row>
    <row r="60" spans="1:5" x14ac:dyDescent="0.25">
      <c r="A60" s="3"/>
      <c r="B60" s="4" t="s">
        <v>32</v>
      </c>
      <c r="C60" s="10"/>
      <c r="D60" s="26" t="s">
        <v>35</v>
      </c>
      <c r="E60" s="26"/>
    </row>
    <row r="61" spans="1:5" x14ac:dyDescent="0.25">
      <c r="A61" s="3"/>
      <c r="B61" s="4" t="s">
        <v>31</v>
      </c>
      <c r="C61" s="10"/>
      <c r="D61" s="26" t="s">
        <v>33</v>
      </c>
      <c r="E61" s="26"/>
    </row>
    <row r="62" spans="1:5" x14ac:dyDescent="0.25">
      <c r="A62" s="3"/>
      <c r="B62" s="4" t="s">
        <v>30</v>
      </c>
      <c r="C62" s="10"/>
      <c r="D62" s="26" t="s">
        <v>34</v>
      </c>
      <c r="E62" s="26"/>
    </row>
    <row r="63" spans="1:5" ht="15.75" thickBot="1" x14ac:dyDescent="0.3">
      <c r="A63" s="7"/>
      <c r="B63" s="7"/>
      <c r="C63" s="14"/>
      <c r="D63" s="14"/>
      <c r="E63" s="14"/>
    </row>
    <row r="64" spans="1:5" ht="15.75" thickTop="1" x14ac:dyDescent="0.25"/>
  </sheetData>
  <mergeCells count="6">
    <mergeCell ref="B57:E57"/>
    <mergeCell ref="D60:E60"/>
    <mergeCell ref="D61:E61"/>
    <mergeCell ref="D62:E62"/>
    <mergeCell ref="A1:E1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CP</vt:lpstr>
      <vt:lpstr>ER</vt:lpstr>
      <vt:lpstr>BG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Chaicoj</dc:creator>
  <cp:lastModifiedBy>Lic. Chaicoj</cp:lastModifiedBy>
  <dcterms:created xsi:type="dcterms:W3CDTF">2012-10-15T19:27:53Z</dcterms:created>
  <dcterms:modified xsi:type="dcterms:W3CDTF">2014-08-13T03:54:57Z</dcterms:modified>
</cp:coreProperties>
</file>